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náhodná_čísla" sheetId="1" r:id="rId1"/>
    <sheet name="goniom_fce" sheetId="2" r:id="rId2"/>
    <sheet name="goniom_rov" sheetId="3" r:id="rId3"/>
    <sheet name="trigonometrie" sheetId="4" r:id="rId4"/>
    <sheet name="Příklady" sheetId="5" r:id="rId5"/>
  </sheets>
  <definedNames/>
  <calcPr fullCalcOnLoad="1"/>
</workbook>
</file>

<file path=xl/sharedStrings.xml><?xml version="1.0" encoding="utf-8"?>
<sst xmlns="http://schemas.openxmlformats.org/spreadsheetml/2006/main" count="135" uniqueCount="97">
  <si>
    <t>Funkce NÁHČÍSLO() vygeneruje číslo mezi 0 a 1</t>
  </si>
  <si>
    <t>=NÁHČÍSLO()</t>
  </si>
  <si>
    <t>Funkce RANDBETWEEN(min;max) vygeneruje číslo z rozsahu min..max</t>
  </si>
  <si>
    <t>min</t>
  </si>
  <si>
    <t>max</t>
  </si>
  <si>
    <t>=RANDBETWEEN(0;1)</t>
  </si>
  <si>
    <t>náhodné číslo</t>
  </si>
  <si>
    <t>Funkce RADIANS() převede číslo v závorce, které chápe jako úhel ve stupňové míře, na číslo na jednotkové kružnici</t>
  </si>
  <si>
    <t>=RADIANS(RANDBETWEEN(-720;720))</t>
  </si>
  <si>
    <t>úhel ve °</t>
  </si>
  <si>
    <t>úhel v rad</t>
  </si>
  <si>
    <t>Funkce DEGRESS() převede číslo v závorce, které chápe jako úhel v obloukové míře, na úhel ve stupňové míře</t>
  </si>
  <si>
    <t>=DEGREES(RANDBETWEEN(-2*PI();2*PI()))</t>
  </si>
  <si>
    <r>
      <t xml:space="preserve">Funkce PI() vrací hodnotu čísla </t>
    </r>
    <r>
      <rPr>
        <sz val="11"/>
        <color indexed="8"/>
        <rFont val="Symbol"/>
        <family val="0"/>
      </rPr>
      <t xml:space="preserve">p; </t>
    </r>
    <r>
      <rPr>
        <sz val="11"/>
        <color indexed="8"/>
        <rFont val="Calibri"/>
        <family val="2"/>
      </rPr>
      <t>závorky jsou proto, že to je funkce; uvnitř nic není proto, že nepotřebuje argument</t>
    </r>
  </si>
  <si>
    <t>=PI()</t>
  </si>
  <si>
    <t>Goniometrické funkce se počítají pouze v radiánech, k dispozici je sinus, cosinus a tangens</t>
  </si>
  <si>
    <t>sin</t>
  </si>
  <si>
    <t>=SIN(úhel v obloukové míře)</t>
  </si>
  <si>
    <t>cos</t>
  </si>
  <si>
    <t>=COS(úhel v obloukové míře)</t>
  </si>
  <si>
    <t>tg</t>
  </si>
  <si>
    <t>=TG(úhel v obloukové míře)</t>
  </si>
  <si>
    <t>cos(60°)</t>
  </si>
  <si>
    <t>=COS(RADIANS(60))</t>
  </si>
  <si>
    <t>sin(390°)</t>
  </si>
  <si>
    <t>=SIN(RADIANS(390))</t>
  </si>
  <si>
    <t>tg(-45°)</t>
  </si>
  <si>
    <t>=TG(RADIANS(-45))</t>
  </si>
  <si>
    <t>cotg(-90°)</t>
  </si>
  <si>
    <t>=1/TG(RADIANS(-90))</t>
  </si>
  <si>
    <t>nenapíše, že je to chyba, ale je to chyba - tg(90°) je nedefinován</t>
  </si>
  <si>
    <t>cotg(120°)</t>
  </si>
  <si>
    <t>=1/TG(RADIANS(120))</t>
  </si>
  <si>
    <t>Výhody</t>
  </si>
  <si>
    <t xml:space="preserve"> - nemusíme převádět z míry stupňové na míru obloukové a obráceně</t>
  </si>
  <si>
    <t xml:space="preserve"> - nemusíme hledat znaménko a hodnotu v tabulkách</t>
  </si>
  <si>
    <t>Nevýhody</t>
  </si>
  <si>
    <t xml:space="preserve"> - nesmíme zapomenout, že vždy zadáváme úhly v  obloukové míře (převést s pomocí RADIANS())</t>
  </si>
  <si>
    <t xml:space="preserve"> - nemůžeme používat při písemkách a u maturit</t>
  </si>
  <si>
    <t>Goniometrické rovnice dávají výsledek pouze v radiánech, k dispozici je arcsinus, arccosinus a arctangens, tedy kořeny rovnic:</t>
  </si>
  <si>
    <t>sin x = číslo =&gt; arcsin sin x = arcsin číslo =&gt; x = arcsin číslo</t>
  </si>
  <si>
    <t>cos x = číslo =&gt; arccos cos x = arccos číslo =&gt; x = arccos číslo</t>
  </si>
  <si>
    <t>tg x = číslo =&gt; arctg tg x = arctg číslo =&gt; x = arctg číslo</t>
  </si>
  <si>
    <t>sin(x)=0,5</t>
  </si>
  <si>
    <t>=DEGREES(ARCSIN(0,5))</t>
  </si>
  <si>
    <t>cos(x)=1</t>
  </si>
  <si>
    <t>=DEGREES(ARCCOS(1))</t>
  </si>
  <si>
    <r>
      <t xml:space="preserve">tg(x)= </t>
    </r>
    <r>
      <rPr>
        <sz val="11"/>
        <color indexed="8"/>
        <rFont val="Symbol"/>
        <family val="0"/>
      </rPr>
      <t>Ö</t>
    </r>
    <r>
      <rPr>
        <sz val="11"/>
        <color indexed="8"/>
        <rFont val="Calibri"/>
        <family val="2"/>
      </rPr>
      <t>3/3</t>
    </r>
  </si>
  <si>
    <t>=DEGREES(ARCTG(ODMOCNINA(3)/3))</t>
  </si>
  <si>
    <r>
      <t xml:space="preserve">cotg(x) = </t>
    </r>
    <r>
      <rPr>
        <sz val="11"/>
        <color indexed="8"/>
        <rFont val="Symbol"/>
        <family val="0"/>
      </rPr>
      <t xml:space="preserve"> Ö</t>
    </r>
    <r>
      <rPr>
        <sz val="11"/>
        <color indexed="8"/>
        <rFont val="Calibri"/>
        <family val="2"/>
      </rPr>
      <t>3</t>
    </r>
  </si>
  <si>
    <t>=DEGREES(ARCTG(1/(ODMOCNINA(3))))</t>
  </si>
  <si>
    <r>
      <t>sin(x)=</t>
    </r>
    <r>
      <rPr>
        <sz val="11"/>
        <color indexed="8"/>
        <rFont val="Symbol"/>
        <family val="0"/>
      </rPr>
      <t>-Ö</t>
    </r>
    <r>
      <rPr>
        <sz val="11"/>
        <color indexed="8"/>
        <rFont val="Calibri"/>
        <family val="2"/>
      </rPr>
      <t>2/2</t>
    </r>
  </si>
  <si>
    <t>=DEGREES(ARCSIN(-ODMOCNINA(2)/2))</t>
  </si>
  <si>
    <r>
      <t>cos(x)=</t>
    </r>
    <r>
      <rPr>
        <sz val="11"/>
        <color indexed="8"/>
        <rFont val="Symbol"/>
        <family val="0"/>
      </rPr>
      <t>-</t>
    </r>
    <r>
      <rPr>
        <sz val="11"/>
        <color indexed="8"/>
        <rFont val="Calibri"/>
        <family val="2"/>
      </rPr>
      <t>0,5</t>
    </r>
  </si>
  <si>
    <t>=DEGREES(ARCCOS(-0,5))</t>
  </si>
  <si>
    <r>
      <t xml:space="preserve">tg(x)= </t>
    </r>
    <r>
      <rPr>
        <sz val="11"/>
        <color indexed="8"/>
        <rFont val="Symbol"/>
        <family val="0"/>
      </rPr>
      <t>-Ö</t>
    </r>
    <r>
      <rPr>
        <sz val="11"/>
        <color indexed="8"/>
        <rFont val="Calibri"/>
        <family val="2"/>
      </rPr>
      <t>3</t>
    </r>
  </si>
  <si>
    <t>=DEGREES(ARCTG(-ODMOCNINA(3)))</t>
  </si>
  <si>
    <t xml:space="preserve"> - s použitím funkce DEGREES() snadno převedeme na stupně</t>
  </si>
  <si>
    <t xml:space="preserve"> - nesmíme zapomenout, že výsledek samotných funkcí ARCSIN(), ARCCOS() a RCTG() je v radiánech</t>
  </si>
  <si>
    <t xml:space="preserve"> - výsledek máme pouze z prvního nebo čtvrtého (resp. druhého u funkce ARCCOS) kvadrantu, takže musíme ručně získávat další a všechna řešení</t>
  </si>
  <si>
    <t>Sinová věta</t>
  </si>
  <si>
    <t>Buď počítáme stranu nebo úhel.</t>
  </si>
  <si>
    <t>Pro stranu:</t>
  </si>
  <si>
    <t>=A9/SIN(RADIANS(B9))*SIN(RADIANS(C9))</t>
  </si>
  <si>
    <t>strana b</t>
  </si>
  <si>
    <r>
      <t xml:space="preserve">úhel </t>
    </r>
    <r>
      <rPr>
        <sz val="11"/>
        <color indexed="8"/>
        <rFont val="Symbol"/>
        <family val="0"/>
      </rPr>
      <t>a</t>
    </r>
  </si>
  <si>
    <r>
      <t xml:space="preserve">úhel </t>
    </r>
    <r>
      <rPr>
        <sz val="11"/>
        <color indexed="8"/>
        <rFont val="Symbol"/>
        <family val="0"/>
      </rPr>
      <t>b</t>
    </r>
  </si>
  <si>
    <t>strana a</t>
  </si>
  <si>
    <t>=A16/SIN(RADIANS(B16))*SIN(RADIANS(C16))</t>
  </si>
  <si>
    <r>
      <t xml:space="preserve">úhel </t>
    </r>
    <r>
      <rPr>
        <sz val="11"/>
        <color indexed="8"/>
        <rFont val="Symbol"/>
        <family val="0"/>
      </rPr>
      <t>g</t>
    </r>
  </si>
  <si>
    <t>strana c</t>
  </si>
  <si>
    <t>Pro úhel:</t>
  </si>
  <si>
    <t>=DEGREES(ARCSIN((SIN(RADIANS(B23))/C23)*A23))</t>
  </si>
  <si>
    <t>Cosinová věta</t>
  </si>
  <si>
    <t>=ODMOCNINA(A31^2+B31^2-2*A31*B31*COS(RADIANS(C31)))</t>
  </si>
  <si>
    <t>=DEGREES(ARCCOS((A37^2+B37^2-C37^2)/(2*A37*B37)))</t>
  </si>
  <si>
    <t>1. Určete hodnoty goniometrických funkcí:</t>
  </si>
  <si>
    <t>tg(225°)</t>
  </si>
  <si>
    <r>
      <t>cos(</t>
    </r>
    <r>
      <rPr>
        <sz val="11"/>
        <color indexed="8"/>
        <rFont val="Symbol"/>
        <family val="0"/>
      </rPr>
      <t>p</t>
    </r>
    <r>
      <rPr>
        <sz val="11"/>
        <color indexed="8"/>
        <rFont val="Calibri"/>
        <family val="2"/>
      </rPr>
      <t>/3)</t>
    </r>
  </si>
  <si>
    <r>
      <t>sin(4</t>
    </r>
    <r>
      <rPr>
        <sz val="11"/>
        <color indexed="8"/>
        <rFont val="Symbol"/>
        <family val="0"/>
      </rPr>
      <t>p</t>
    </r>
    <r>
      <rPr>
        <sz val="11"/>
        <color indexed="8"/>
        <rFont val="Calibri"/>
        <family val="2"/>
      </rPr>
      <t>/6)</t>
    </r>
  </si>
  <si>
    <t>2. Řešte kvadratické rovnice a zjistěte základní hodnoty:</t>
  </si>
  <si>
    <t>sin(x)=-0,5</t>
  </si>
  <si>
    <t>2.cos(x)=1</t>
  </si>
  <si>
    <t>tg(2*x)=1</t>
  </si>
  <si>
    <t>3. Dopočítejte zbývající údaje pro obecné trojúhelníky, kde je známo:</t>
  </si>
  <si>
    <t>b</t>
  </si>
  <si>
    <t>c</t>
  </si>
  <si>
    <t>a</t>
  </si>
  <si>
    <r>
      <t xml:space="preserve">sin </t>
    </r>
    <r>
      <rPr>
        <sz val="11"/>
        <color indexed="8"/>
        <rFont val="Symbol"/>
        <family val="1"/>
      </rPr>
      <t>a</t>
    </r>
  </si>
  <si>
    <t>=</t>
  </si>
  <si>
    <r>
      <t xml:space="preserve">sin </t>
    </r>
    <r>
      <rPr>
        <sz val="11"/>
        <color indexed="8"/>
        <rFont val="Symbol"/>
        <family val="1"/>
      </rPr>
      <t>b</t>
    </r>
  </si>
  <si>
    <r>
      <t xml:space="preserve">sin </t>
    </r>
    <r>
      <rPr>
        <sz val="11"/>
        <color indexed="8"/>
        <rFont val="Symbol"/>
        <family val="1"/>
      </rPr>
      <t>g</t>
    </r>
  </si>
  <si>
    <r>
      <t>c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=a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+b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-2ab cos </t>
    </r>
    <r>
      <rPr>
        <sz val="11"/>
        <color indexed="8"/>
        <rFont val="Symbol"/>
        <family val="1"/>
      </rPr>
      <t>g</t>
    </r>
  </si>
  <si>
    <r>
      <t xml:space="preserve">cos </t>
    </r>
    <r>
      <rPr>
        <sz val="11"/>
        <color indexed="8"/>
        <rFont val="Symbol"/>
        <family val="1"/>
      </rPr>
      <t>g</t>
    </r>
  </si>
  <si>
    <t xml:space="preserve"> = </t>
  </si>
  <si>
    <r>
      <t>a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+b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-c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</t>
    </r>
  </si>
  <si>
    <t>2ab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</si>
</sst>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Symbol"/>
      <family val="0"/>
    </font>
    <font>
      <b/>
      <sz val="11"/>
      <color indexed="8"/>
      <name val="Calibri"/>
      <family val="2"/>
    </font>
    <font>
      <sz val="10"/>
      <color indexed="8"/>
      <name val="Symbol"/>
      <family val="0"/>
    </font>
    <font>
      <vertAlign val="superscript"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Border="0" applyProtection="0">
      <alignment/>
    </xf>
    <xf numFmtId="9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2" fillId="0" borderId="0" xfId="19" applyNumberFormat="1" applyFont="1" applyFill="1" applyAlignment="1" applyProtection="1">
      <alignment/>
      <protection/>
    </xf>
    <xf numFmtId="0" fontId="5" fillId="0" borderId="0" xfId="19" applyNumberFormat="1" applyFont="1" applyFill="1" applyAlignment="1" applyProtection="1">
      <alignment/>
      <protection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2" borderId="0" xfId="0" applyNumberFormat="1" applyFill="1" applyAlignment="1">
      <alignment/>
    </xf>
    <xf numFmtId="0" fontId="4" fillId="2" borderId="0" xfId="0" applyNumberFormat="1" applyFont="1" applyFill="1" applyAlignment="1">
      <alignment/>
    </xf>
    <xf numFmtId="0" fontId="0" fillId="2" borderId="7" xfId="0" applyNumberFormat="1" applyFill="1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 vertical="center"/>
    </xf>
    <xf numFmtId="0" fontId="0" fillId="2" borderId="6" xfId="0" applyNumberFormat="1" applyFill="1" applyBorder="1" applyAlignment="1">
      <alignment/>
    </xf>
    <xf numFmtId="0" fontId="0" fillId="2" borderId="0" xfId="0" applyNumberFormat="1" applyFill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říklad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6</xdr:row>
      <xdr:rowOff>190500</xdr:rowOff>
    </xdr:from>
    <xdr:to>
      <xdr:col>10</xdr:col>
      <xdr:colOff>514350</xdr:colOff>
      <xdr:row>9</xdr:row>
      <xdr:rowOff>66675</xdr:rowOff>
    </xdr:to>
    <xdr:sp fLocksText="0">
      <xdr:nvSpPr>
        <xdr:cNvPr id="1" name="TextovéPole 2"/>
        <xdr:cNvSpPr txBox="1">
          <a:spLocks noChangeArrowheads="1"/>
        </xdr:cNvSpPr>
      </xdr:nvSpPr>
      <xdr:spPr>
        <a:xfrm>
          <a:off x="6305550" y="1333500"/>
          <a:ext cx="180975" cy="447675"/>
        </a:xfrm>
        <a:prstGeom prst="rect">
          <a:avLst/>
        </a:prstGeom>
        <a:noFill/>
        <a:ln w="255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4</xdr:col>
      <xdr:colOff>552450</xdr:colOff>
      <xdr:row>35</xdr:row>
      <xdr:rowOff>76200</xdr:rowOff>
    </xdr:to>
    <xdr:sp fLocksText="0">
      <xdr:nvSpPr>
        <xdr:cNvPr id="2" name="TextovéPole 7"/>
        <xdr:cNvSpPr txBox="1">
          <a:spLocks noChangeArrowheads="1"/>
        </xdr:cNvSpPr>
      </xdr:nvSpPr>
      <xdr:spPr>
        <a:xfrm>
          <a:off x="581025" y="6315075"/>
          <a:ext cx="2457450" cy="485775"/>
        </a:xfrm>
        <a:prstGeom prst="rect">
          <a:avLst/>
        </a:prstGeom>
        <a:noFill/>
        <a:ln w="255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115" zoomScaleNormal="115" workbookViewId="0" topLeftCell="A1">
      <selection activeCell="E7" sqref="E7"/>
    </sheetView>
  </sheetViews>
  <sheetFormatPr defaultColWidth="8.7109375" defaultRowHeight="15"/>
  <cols>
    <col min="1" max="2" width="8.7109375" style="1" customWidth="1"/>
    <col min="3" max="3" width="17.57421875" style="1" customWidth="1"/>
    <col min="4" max="6" width="8.7109375" style="1" customWidth="1"/>
    <col min="7" max="7" width="11.00390625" style="1" customWidth="1"/>
    <col min="8" max="16384" width="8.7109375" style="1" customWidth="1"/>
  </cols>
  <sheetData>
    <row r="1" spans="1:13" ht="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5"/>
      <c r="B3" s="5">
        <f ca="1">RAND()</f>
        <v>0.8048745001861048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5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>
      <c r="A6" s="5" t="s">
        <v>2</v>
      </c>
      <c r="B6" s="5"/>
      <c r="C6" s="5"/>
      <c r="D6" s="5"/>
      <c r="E6" s="8"/>
      <c r="F6" s="5"/>
      <c r="G6" s="5"/>
      <c r="H6" s="5"/>
      <c r="I6" s="5"/>
      <c r="J6" s="5"/>
      <c r="K6" s="5"/>
      <c r="L6" s="5"/>
      <c r="M6" s="5"/>
    </row>
    <row r="7" spans="1:13" ht="15">
      <c r="A7" s="5"/>
      <c r="B7" s="5"/>
      <c r="C7" s="5"/>
      <c r="D7" s="6" t="s">
        <v>3</v>
      </c>
      <c r="E7" s="10">
        <v>5</v>
      </c>
      <c r="F7" s="7"/>
      <c r="G7" s="5"/>
      <c r="H7" s="5"/>
      <c r="I7" s="5"/>
      <c r="J7" s="5"/>
      <c r="K7" s="5"/>
      <c r="L7" s="5"/>
      <c r="M7" s="5"/>
    </row>
    <row r="8" spans="1:13" ht="15">
      <c r="A8" s="5"/>
      <c r="B8" s="5">
        <f>RANDBETWEEN(0,1)</f>
        <v>0</v>
      </c>
      <c r="C8" s="5"/>
      <c r="D8" s="6" t="s">
        <v>4</v>
      </c>
      <c r="E8" s="10">
        <v>5</v>
      </c>
      <c r="F8" s="7"/>
      <c r="G8" s="5"/>
      <c r="H8" s="5"/>
      <c r="I8" s="5"/>
      <c r="J8" s="5"/>
      <c r="K8" s="5"/>
      <c r="L8" s="5"/>
      <c r="M8" s="5"/>
    </row>
    <row r="9" spans="1:13" ht="15">
      <c r="A9" s="5"/>
      <c r="B9" s="5" t="s">
        <v>5</v>
      </c>
      <c r="C9" s="5"/>
      <c r="D9" s="5" t="s">
        <v>6</v>
      </c>
      <c r="E9" s="9">
        <f>RANDBETWEEN(E7,E8)</f>
        <v>5</v>
      </c>
      <c r="F9" s="5"/>
      <c r="G9" s="5"/>
      <c r="H9" s="5"/>
      <c r="I9" s="5"/>
      <c r="J9" s="5"/>
      <c r="K9" s="5"/>
      <c r="L9" s="5"/>
      <c r="M9" s="5"/>
    </row>
    <row r="10" spans="1:13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">
      <c r="A11" s="5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>
      <c r="A13" s="5"/>
      <c r="B13" s="5">
        <f>RADIANS(RANDBETWEEN(-720,720))</f>
        <v>-7.400196028455957</v>
      </c>
      <c r="C13" s="5"/>
      <c r="D13" s="5"/>
      <c r="E13" s="5"/>
      <c r="F13" s="5"/>
      <c r="G13" s="5"/>
      <c r="H13" s="8"/>
      <c r="I13" s="5"/>
      <c r="J13" s="5"/>
      <c r="K13" s="5"/>
      <c r="L13" s="5"/>
      <c r="M13" s="5"/>
    </row>
    <row r="14" spans="1:13" ht="15">
      <c r="A14" s="5"/>
      <c r="B14" s="5" t="s">
        <v>8</v>
      </c>
      <c r="C14" s="5"/>
      <c r="D14" s="5"/>
      <c r="E14" s="5"/>
      <c r="F14" s="5"/>
      <c r="G14" s="6" t="s">
        <v>9</v>
      </c>
      <c r="H14" s="10"/>
      <c r="I14" s="7"/>
      <c r="J14" s="5"/>
      <c r="K14" s="5"/>
      <c r="L14" s="5"/>
      <c r="M14" s="5"/>
    </row>
    <row r="15" spans="1:13" ht="15">
      <c r="A15" s="5"/>
      <c r="B15" s="5"/>
      <c r="C15" s="5"/>
      <c r="D15" s="5"/>
      <c r="E15" s="5"/>
      <c r="F15" s="5"/>
      <c r="G15" s="6" t="s">
        <v>10</v>
      </c>
      <c r="H15" s="10">
        <f>RADIANS(H14)</f>
        <v>0</v>
      </c>
      <c r="I15" s="7"/>
      <c r="J15" s="5"/>
      <c r="K15" s="5"/>
      <c r="L15" s="5"/>
      <c r="M15" s="5"/>
    </row>
    <row r="16" spans="1:13" ht="15">
      <c r="A16" s="5"/>
      <c r="B16" s="5"/>
      <c r="C16" s="5"/>
      <c r="D16" s="5"/>
      <c r="E16" s="5"/>
      <c r="F16" s="5"/>
      <c r="G16" s="5"/>
      <c r="H16" s="9"/>
      <c r="I16" s="5"/>
      <c r="J16" s="5"/>
      <c r="K16" s="5"/>
      <c r="L16" s="5"/>
      <c r="M16" s="5"/>
    </row>
    <row r="17" spans="1:13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>
      <c r="A18" s="5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>
      <c r="A20" s="5"/>
      <c r="B20" s="5">
        <f>DEGREES(RANDBETWEEN(-2*PI(),2*PI()))</f>
        <v>229.1831180523293</v>
      </c>
      <c r="C20" s="5"/>
      <c r="D20" s="5"/>
      <c r="E20" s="5"/>
      <c r="F20" s="5"/>
      <c r="G20" s="5"/>
      <c r="H20" s="8"/>
      <c r="I20" s="5"/>
      <c r="J20" s="5"/>
      <c r="K20" s="5"/>
      <c r="L20" s="5"/>
      <c r="M20" s="5"/>
    </row>
    <row r="21" spans="1:13" ht="15">
      <c r="A21" s="5"/>
      <c r="B21" s="5" t="s">
        <v>12</v>
      </c>
      <c r="C21" s="5"/>
      <c r="D21" s="5"/>
      <c r="E21" s="5"/>
      <c r="F21" s="5"/>
      <c r="G21" s="6" t="s">
        <v>10</v>
      </c>
      <c r="H21" s="10"/>
      <c r="I21" s="7"/>
      <c r="J21" s="5"/>
      <c r="K21" s="5"/>
      <c r="L21" s="5"/>
      <c r="M21" s="5"/>
    </row>
    <row r="22" spans="1:13" ht="15">
      <c r="A22" s="5"/>
      <c r="B22" s="5"/>
      <c r="C22" s="5"/>
      <c r="D22" s="5"/>
      <c r="E22" s="5"/>
      <c r="F22" s="5"/>
      <c r="G22" s="6" t="s">
        <v>9</v>
      </c>
      <c r="H22" s="10">
        <f>DEGREES(H21)</f>
        <v>0</v>
      </c>
      <c r="I22" s="7"/>
      <c r="J22" s="5"/>
      <c r="K22" s="5"/>
      <c r="L22" s="5"/>
      <c r="M22" s="5"/>
    </row>
    <row r="23" spans="1:13" ht="15">
      <c r="A23" s="5"/>
      <c r="B23" s="5"/>
      <c r="C23" s="5"/>
      <c r="D23" s="5"/>
      <c r="E23" s="5"/>
      <c r="F23" s="5"/>
      <c r="G23" s="5"/>
      <c r="H23" s="9"/>
      <c r="I23" s="5"/>
      <c r="J23" s="5"/>
      <c r="K23" s="5"/>
      <c r="L23" s="5"/>
      <c r="M23" s="5"/>
    </row>
    <row r="24" spans="1:13" ht="15">
      <c r="A24" s="5" t="s">
        <v>13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">
      <c r="A26" s="5"/>
      <c r="B26" s="5">
        <f>PI()</f>
        <v>3.141592653589793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">
      <c r="A27" s="5"/>
      <c r="B27" s="5" t="s">
        <v>14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</sheetData>
  <sheetProtection selectLockedCells="1" selectUnlockedCells="1"/>
  <printOptions/>
  <pageMargins left="0.7" right="0.7" top="0.3" bottom="0.3" header="0.3" footer="0.3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="130" zoomScaleNormal="130" workbookViewId="0" topLeftCell="A1">
      <selection activeCell="E10" sqref="E10"/>
    </sheetView>
  </sheetViews>
  <sheetFormatPr defaultColWidth="9.140625" defaultRowHeight="15"/>
  <cols>
    <col min="1" max="1" width="10.7109375" style="1" customWidth="1"/>
    <col min="2" max="2" width="27.28125" style="1" bestFit="1" customWidth="1"/>
    <col min="3" max="3" width="12.00390625" style="1" customWidth="1"/>
    <col min="4" max="4" width="12.57421875" style="1" customWidth="1"/>
    <col min="5" max="14" width="8.7109375" style="1" customWidth="1"/>
    <col min="15" max="15" width="9.140625" style="1" customWidth="1"/>
    <col min="16" max="16384" width="8.7109375" style="1" customWidth="1"/>
  </cols>
  <sheetData>
    <row r="1" spans="1:10" ht="1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>
      <c r="A3" s="11" t="s">
        <v>16</v>
      </c>
      <c r="B3" s="11" t="s">
        <v>17</v>
      </c>
      <c r="C3" s="11"/>
      <c r="D3" s="11"/>
      <c r="E3" s="11"/>
      <c r="F3" s="11"/>
      <c r="G3" s="11"/>
      <c r="H3" s="11"/>
      <c r="I3" s="11"/>
      <c r="J3" s="11"/>
    </row>
    <row r="4" spans="1:10" ht="15">
      <c r="A4" s="11" t="s">
        <v>18</v>
      </c>
      <c r="B4" s="11" t="s">
        <v>19</v>
      </c>
      <c r="C4" s="11"/>
      <c r="D4" s="11"/>
      <c r="E4" s="11"/>
      <c r="F4" s="11"/>
      <c r="G4" s="11"/>
      <c r="H4" s="11"/>
      <c r="I4" s="11"/>
      <c r="J4" s="11"/>
    </row>
    <row r="5" spans="1:10" ht="15">
      <c r="A5" s="11" t="s">
        <v>20</v>
      </c>
      <c r="B5" s="11" t="s">
        <v>21</v>
      </c>
      <c r="C5" s="11"/>
      <c r="D5" s="11"/>
      <c r="E5" s="11"/>
      <c r="F5" s="11"/>
      <c r="G5" s="11"/>
      <c r="H5" s="11"/>
      <c r="I5" s="11"/>
      <c r="J5" s="11"/>
    </row>
    <row r="6" spans="1:10" ht="1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>
      <c r="A7" s="11" t="s">
        <v>22</v>
      </c>
      <c r="B7" s="11" t="s">
        <v>23</v>
      </c>
      <c r="C7" s="11">
        <f>COS(RADIANS(60))</f>
        <v>0.5000000000000001</v>
      </c>
      <c r="D7" s="11"/>
      <c r="E7" s="11"/>
      <c r="F7" s="11"/>
      <c r="G7" s="11"/>
      <c r="H7" s="11"/>
      <c r="I7" s="11"/>
      <c r="J7" s="11"/>
    </row>
    <row r="8" spans="1:10" ht="15">
      <c r="A8" s="11" t="s">
        <v>24</v>
      </c>
      <c r="B8" s="11" t="s">
        <v>25</v>
      </c>
      <c r="C8" s="11">
        <f>SIN(RADIANS(390))</f>
        <v>0.5</v>
      </c>
      <c r="D8" s="11"/>
      <c r="E8" s="11"/>
      <c r="F8" s="11"/>
      <c r="G8" s="11"/>
      <c r="H8" s="11"/>
      <c r="I8" s="11"/>
      <c r="J8" s="11"/>
    </row>
    <row r="9" spans="1:10" ht="15">
      <c r="A9" s="11" t="s">
        <v>26</v>
      </c>
      <c r="B9" s="11" t="s">
        <v>27</v>
      </c>
      <c r="C9" s="11">
        <f>TAN(RADIANS(-45))</f>
        <v>-0.9999999999999999</v>
      </c>
      <c r="D9" s="11"/>
      <c r="E9" s="11"/>
      <c r="F9" s="11"/>
      <c r="G9" s="11"/>
      <c r="H9" s="11"/>
      <c r="I9" s="11"/>
      <c r="J9" s="11"/>
    </row>
    <row r="10" spans="1:10" ht="15">
      <c r="A10" s="11" t="s">
        <v>28</v>
      </c>
      <c r="B10" s="11" t="s">
        <v>29</v>
      </c>
      <c r="C10" s="11">
        <f>1/TAN(RADIANS(-90))</f>
        <v>-6.1257422745431E-17</v>
      </c>
      <c r="D10" s="11" t="s">
        <v>30</v>
      </c>
      <c r="E10" s="11"/>
      <c r="F10" s="11"/>
      <c r="G10" s="11"/>
      <c r="H10" s="11"/>
      <c r="I10" s="11"/>
      <c r="J10" s="11"/>
    </row>
    <row r="11" spans="1:10" ht="15">
      <c r="A11" s="11" t="s">
        <v>31</v>
      </c>
      <c r="B11" s="11" t="s">
        <v>32</v>
      </c>
      <c r="C11" s="11">
        <f>1/TAN(RADIANS(120))</f>
        <v>-0.5773502691896254</v>
      </c>
      <c r="D11" s="11"/>
      <c r="E11" s="11"/>
      <c r="F11" s="11"/>
      <c r="G11" s="11"/>
      <c r="H11" s="11"/>
      <c r="I11" s="11"/>
      <c r="J11" s="11"/>
    </row>
    <row r="12" spans="1:10" ht="1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>
      <c r="A13" s="12" t="s">
        <v>33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1" t="s">
        <v>34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1" t="s">
        <v>35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2" t="s">
        <v>36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 t="s">
        <v>37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 t="s">
        <v>38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</sheetData>
  <sheetProtection selectLockedCells="1" selectUnlockedCells="1"/>
  <printOptions/>
  <pageMargins left="0.7" right="0.7" top="0.3" bottom="0.3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="130" zoomScaleNormal="130" workbookViewId="0" topLeftCell="A1">
      <selection activeCell="D15" sqref="D15"/>
    </sheetView>
  </sheetViews>
  <sheetFormatPr defaultColWidth="9.140625" defaultRowHeight="15"/>
  <cols>
    <col min="1" max="1" width="13.8515625" style="1" customWidth="1"/>
    <col min="2" max="2" width="37.57421875" style="1" customWidth="1"/>
    <col min="3" max="16384" width="8.7109375" style="1" customWidth="1"/>
  </cols>
  <sheetData>
    <row r="1" spans="1:12" ht="15">
      <c r="A1" s="11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>
      <c r="A3" s="11"/>
      <c r="B3" s="11" t="s">
        <v>40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>
      <c r="A4" s="11"/>
      <c r="B4" s="11" t="s">
        <v>41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5">
      <c r="A5" s="11"/>
      <c r="B5" s="11" t="s">
        <v>42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>
      <c r="A7" s="11" t="s">
        <v>43</v>
      </c>
      <c r="B7" s="11" t="s">
        <v>44</v>
      </c>
      <c r="C7" s="11">
        <f>DEGREES(ASIN(0.5))</f>
        <v>30.000000000000004</v>
      </c>
      <c r="D7" s="11"/>
      <c r="E7" s="11"/>
      <c r="F7" s="11"/>
      <c r="G7" s="11"/>
      <c r="H7" s="11"/>
      <c r="I7" s="11"/>
      <c r="J7" s="11"/>
      <c r="K7" s="11"/>
      <c r="L7" s="11"/>
    </row>
    <row r="8" spans="1:12" ht="15">
      <c r="A8" s="11" t="s">
        <v>45</v>
      </c>
      <c r="B8" s="11" t="s">
        <v>46</v>
      </c>
      <c r="C8" s="11">
        <f>DEGREES(ACOS(1))</f>
        <v>0</v>
      </c>
      <c r="D8" s="11"/>
      <c r="E8" s="11"/>
      <c r="F8" s="11"/>
      <c r="G8" s="11"/>
      <c r="H8" s="11"/>
      <c r="I8" s="11"/>
      <c r="J8" s="11"/>
      <c r="K8" s="11"/>
      <c r="L8" s="11"/>
    </row>
    <row r="9" spans="1:12" ht="15">
      <c r="A9" s="11" t="s">
        <v>47</v>
      </c>
      <c r="B9" s="11" t="s">
        <v>48</v>
      </c>
      <c r="C9" s="11">
        <f>DEGREES(ATAN(SQRT(3)/3))</f>
        <v>29.999999999999996</v>
      </c>
      <c r="D9" s="11"/>
      <c r="E9" s="11"/>
      <c r="F9" s="11"/>
      <c r="G9" s="11"/>
      <c r="H9" s="11"/>
      <c r="I9" s="11"/>
      <c r="J9" s="11"/>
      <c r="K9" s="11"/>
      <c r="L9" s="11"/>
    </row>
    <row r="10" spans="1:12" ht="15">
      <c r="A10" s="11" t="s">
        <v>49</v>
      </c>
      <c r="B10" s="11" t="s">
        <v>50</v>
      </c>
      <c r="C10" s="11">
        <f>DEGREES(ATAN(1/(SQRT(3))))</f>
        <v>30.000000000000004</v>
      </c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5">
      <c r="A11" s="11" t="s">
        <v>51</v>
      </c>
      <c r="B11" s="11" t="s">
        <v>52</v>
      </c>
      <c r="C11" s="11">
        <f>DEGREES(ASIN(-SQRT(2)/2))</f>
        <v>-45</v>
      </c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5">
      <c r="A12" s="11" t="s">
        <v>53</v>
      </c>
      <c r="B12" s="11" t="s">
        <v>54</v>
      </c>
      <c r="C12" s="11">
        <f>DEGREES(ACOS(-0.5))</f>
        <v>120.00000000000001</v>
      </c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5">
      <c r="A13" s="11" t="s">
        <v>55</v>
      </c>
      <c r="B13" s="11" t="s">
        <v>56</v>
      </c>
      <c r="C13" s="11">
        <f>DEGREES(ATAN(-SQRT(3)))</f>
        <v>-59.99999999999999</v>
      </c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5">
      <c r="A15" s="12" t="s">
        <v>33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5">
      <c r="A16" s="11" t="s">
        <v>57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5">
      <c r="A17" s="11" t="s">
        <v>35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5">
      <c r="A19" s="12" t="s">
        <v>36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5">
      <c r="A20" s="11" t="s">
        <v>58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5">
      <c r="A21" s="11" t="s">
        <v>38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5">
      <c r="A22" s="11" t="s">
        <v>59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</sheetData>
  <sheetProtection selectLockedCells="1" selectUnlockedCells="1"/>
  <printOptions/>
  <pageMargins left="0.7" right="0.7" top="0.3" bottom="0.3" header="0.3" footer="0.3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="115" zoomScaleNormal="115" workbookViewId="0" topLeftCell="A1">
      <selection activeCell="A4" sqref="A4"/>
    </sheetView>
  </sheetViews>
  <sheetFormatPr defaultColWidth="9.140625" defaultRowHeight="15"/>
  <cols>
    <col min="1" max="3" width="8.7109375" style="1" customWidth="1"/>
    <col min="4" max="4" width="11.140625" style="1" customWidth="1"/>
    <col min="5" max="16384" width="8.7109375" style="1" customWidth="1"/>
  </cols>
  <sheetData>
    <row r="1" spans="1:14" ht="15">
      <c r="A1" s="12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11"/>
      <c r="B2" s="11"/>
      <c r="C2" s="13" t="s">
        <v>87</v>
      </c>
      <c r="D2" s="15" t="s">
        <v>89</v>
      </c>
      <c r="E2" s="13" t="s">
        <v>85</v>
      </c>
      <c r="F2" s="15" t="s">
        <v>89</v>
      </c>
      <c r="G2" s="13" t="s">
        <v>86</v>
      </c>
      <c r="H2" s="11"/>
      <c r="I2" s="11"/>
      <c r="J2" s="11"/>
      <c r="K2" s="11"/>
      <c r="L2" s="11"/>
      <c r="M2" s="11"/>
      <c r="N2" s="11"/>
    </row>
    <row r="3" spans="1:14" ht="15">
      <c r="A3" s="11"/>
      <c r="B3" s="11"/>
      <c r="C3" s="14" t="s">
        <v>88</v>
      </c>
      <c r="D3" s="15"/>
      <c r="E3" s="14" t="s">
        <v>90</v>
      </c>
      <c r="F3" s="15"/>
      <c r="G3" s="14" t="s">
        <v>91</v>
      </c>
      <c r="H3" s="11"/>
      <c r="I3" s="11"/>
      <c r="J3" s="11"/>
      <c r="K3" s="11"/>
      <c r="L3" s="11"/>
      <c r="M3" s="11"/>
      <c r="N3" s="11"/>
    </row>
    <row r="4" spans="1:14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">
      <c r="A5" s="11" t="s">
        <v>61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">
      <c r="A6" s="11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">
      <c r="A9" s="16">
        <v>10</v>
      </c>
      <c r="B9" s="16">
        <v>60</v>
      </c>
      <c r="C9" s="16">
        <v>45</v>
      </c>
      <c r="D9" s="16">
        <f>A9/SIN(RADIANS(B9))*SIN(RADIANS(C9))</f>
        <v>8.16496580927726</v>
      </c>
      <c r="E9" s="11" t="s">
        <v>63</v>
      </c>
      <c r="F9" s="11"/>
      <c r="G9" s="11"/>
      <c r="H9" s="11"/>
      <c r="I9" s="11"/>
      <c r="J9" s="11"/>
      <c r="K9" s="11"/>
      <c r="L9" s="11"/>
      <c r="M9" s="11"/>
      <c r="N9" s="11"/>
    </row>
    <row r="10" spans="1:14" ht="15">
      <c r="A10" s="11" t="s">
        <v>64</v>
      </c>
      <c r="B10" s="11" t="s">
        <v>65</v>
      </c>
      <c r="C10" s="11" t="s">
        <v>66</v>
      </c>
      <c r="D10" s="11" t="s">
        <v>67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">
      <c r="A13" s="11" t="s">
        <v>62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5">
      <c r="A16" s="16">
        <v>10</v>
      </c>
      <c r="B16" s="16">
        <v>60</v>
      </c>
      <c r="C16" s="16">
        <v>75</v>
      </c>
      <c r="D16" s="16">
        <f>A16/SIN(RADIANS(B16))*SIN(RADIANS(C16))</f>
        <v>11.153550716504107</v>
      </c>
      <c r="E16" s="11" t="s">
        <v>68</v>
      </c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">
      <c r="A17" s="11" t="s">
        <v>64</v>
      </c>
      <c r="B17" s="11" t="s">
        <v>65</v>
      </c>
      <c r="C17" s="11" t="s">
        <v>69</v>
      </c>
      <c r="D17" s="11" t="s">
        <v>70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5">
      <c r="A20" s="11" t="s">
        <v>71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5">
      <c r="A23" s="16">
        <v>10</v>
      </c>
      <c r="B23" s="16">
        <v>75</v>
      </c>
      <c r="C23" s="16">
        <v>11</v>
      </c>
      <c r="D23" s="16">
        <f>DEGREES(ASIN((SIN(RADIANS(B23))/C23)*A23))</f>
        <v>61.41573299320426</v>
      </c>
      <c r="E23" s="11" t="s">
        <v>72</v>
      </c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5">
      <c r="A24" s="11" t="s">
        <v>64</v>
      </c>
      <c r="B24" s="11" t="s">
        <v>69</v>
      </c>
      <c r="C24" s="11" t="s">
        <v>70</v>
      </c>
      <c r="D24" s="11" t="s">
        <v>66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7.25">
      <c r="A26" s="12" t="s">
        <v>73</v>
      </c>
      <c r="B26" s="11"/>
      <c r="C26" s="11"/>
      <c r="D26" s="11" t="s">
        <v>92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5">
      <c r="A28" s="11" t="s">
        <v>61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5">
      <c r="A29" s="11" t="s">
        <v>62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">
      <c r="A31" s="16">
        <v>8</v>
      </c>
      <c r="B31" s="16">
        <v>10</v>
      </c>
      <c r="C31" s="16">
        <v>75</v>
      </c>
      <c r="D31" s="16">
        <f>SQRT(A31^2+B31^2-2*A31*B31*COS(RADIANS(C31)))</f>
        <v>11.071989558502874</v>
      </c>
      <c r="E31" s="11" t="s">
        <v>74</v>
      </c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5">
      <c r="A32" s="11" t="s">
        <v>67</v>
      </c>
      <c r="B32" s="11" t="s">
        <v>64</v>
      </c>
      <c r="C32" s="11" t="s">
        <v>69</v>
      </c>
      <c r="D32" s="11" t="s">
        <v>70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7.25">
      <c r="A34" s="11" t="s">
        <v>71</v>
      </c>
      <c r="B34" s="11"/>
      <c r="C34" s="11"/>
      <c r="D34" s="17" t="s">
        <v>93</v>
      </c>
      <c r="E34" s="15" t="s">
        <v>94</v>
      </c>
      <c r="F34" s="13" t="s">
        <v>95</v>
      </c>
      <c r="G34" s="11"/>
      <c r="H34" s="11"/>
      <c r="I34" s="11"/>
      <c r="J34" s="11"/>
      <c r="K34" s="11"/>
      <c r="L34" s="11"/>
      <c r="M34" s="11"/>
      <c r="N34" s="11"/>
    </row>
    <row r="35" spans="1:14" ht="15">
      <c r="A35" s="11"/>
      <c r="B35" s="11"/>
      <c r="C35" s="11"/>
      <c r="D35" s="17"/>
      <c r="E35" s="15"/>
      <c r="F35" s="14" t="s">
        <v>96</v>
      </c>
      <c r="G35" s="11"/>
      <c r="H35" s="11"/>
      <c r="I35" s="11"/>
      <c r="J35" s="11"/>
      <c r="K35" s="11"/>
      <c r="L35" s="11"/>
      <c r="M35" s="11"/>
      <c r="N35" s="11"/>
    </row>
    <row r="36" spans="1:14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5">
      <c r="A37" s="16">
        <v>8</v>
      </c>
      <c r="B37" s="16">
        <v>10</v>
      </c>
      <c r="C37" s="16">
        <v>11</v>
      </c>
      <c r="D37" s="11">
        <f>DEGREES(ACOS((A37^2+B37^2-C37^2)/(2*A37*B37)))</f>
        <v>74.41010189290084</v>
      </c>
      <c r="E37" s="11" t="s">
        <v>75</v>
      </c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5">
      <c r="A38" s="11" t="s">
        <v>67</v>
      </c>
      <c r="B38" s="11" t="s">
        <v>64</v>
      </c>
      <c r="C38" s="11" t="s">
        <v>70</v>
      </c>
      <c r="D38" s="11" t="s">
        <v>69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</sheetData>
  <sheetProtection selectLockedCells="1" selectUnlockedCells="1"/>
  <mergeCells count="4">
    <mergeCell ref="D2:D3"/>
    <mergeCell ref="F2:F3"/>
    <mergeCell ref="E34:E35"/>
    <mergeCell ref="D34:D35"/>
  </mergeCells>
  <printOptions/>
  <pageMargins left="0.7" right="0.7" top="0.3" bottom="0.3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"/>
    </sheetView>
  </sheetViews>
  <sheetFormatPr defaultColWidth="8.7109375" defaultRowHeight="15"/>
  <cols>
    <col min="1" max="16384" width="8.7109375" style="1" customWidth="1"/>
  </cols>
  <sheetData>
    <row r="1" ht="15">
      <c r="A1" s="2" t="s">
        <v>76</v>
      </c>
    </row>
    <row r="3" ht="15">
      <c r="A3" s="1" t="s">
        <v>77</v>
      </c>
    </row>
    <row r="5" ht="15">
      <c r="A5" s="1" t="s">
        <v>78</v>
      </c>
    </row>
    <row r="7" ht="15">
      <c r="A7" s="1" t="s">
        <v>79</v>
      </c>
    </row>
    <row r="9" ht="15">
      <c r="A9" s="1" t="s">
        <v>31</v>
      </c>
    </row>
    <row r="11" ht="15">
      <c r="A11" s="2" t="s">
        <v>80</v>
      </c>
    </row>
    <row r="13" ht="15">
      <c r="A13" s="1" t="s">
        <v>81</v>
      </c>
    </row>
    <row r="15" ht="15">
      <c r="A15" s="1" t="s">
        <v>82</v>
      </c>
    </row>
    <row r="17" ht="15">
      <c r="A17" s="1" t="s">
        <v>83</v>
      </c>
    </row>
    <row r="19" ht="15">
      <c r="A19" s="2" t="s">
        <v>84</v>
      </c>
    </row>
    <row r="21" spans="1:10" ht="15">
      <c r="A21" s="3" t="s">
        <v>85</v>
      </c>
      <c r="B21" s="3" t="s">
        <v>86</v>
      </c>
      <c r="C21" s="4" t="s">
        <v>87</v>
      </c>
      <c r="D21" s="3"/>
      <c r="E21" s="4"/>
      <c r="F21" s="3"/>
      <c r="G21" s="4"/>
      <c r="H21" s="3"/>
      <c r="I21" s="3"/>
      <c r="J21" s="3"/>
    </row>
    <row r="22" spans="1:10" ht="15">
      <c r="A22" s="3">
        <v>9.8</v>
      </c>
      <c r="B22" s="3">
        <v>1.4</v>
      </c>
      <c r="C22" s="3">
        <v>90.0208803865821</v>
      </c>
      <c r="D22" s="3"/>
      <c r="E22" s="3"/>
      <c r="F22" s="3"/>
      <c r="G22" s="3"/>
      <c r="H22" s="3"/>
      <c r="I22" s="3"/>
      <c r="J22" s="3"/>
    </row>
    <row r="23" spans="1:12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8" ht="15">
      <c r="A24" s="3" t="s">
        <v>87</v>
      </c>
      <c r="B24" s="3" t="s">
        <v>85</v>
      </c>
      <c r="C24" s="4" t="s">
        <v>85</v>
      </c>
      <c r="D24" s="3"/>
      <c r="E24" s="4"/>
      <c r="F24" s="3"/>
      <c r="G24" s="3"/>
      <c r="H24" s="3"/>
    </row>
    <row r="25" spans="1:8" ht="15">
      <c r="A25" s="3">
        <v>3.4</v>
      </c>
      <c r="B25" s="3">
        <v>4.8</v>
      </c>
      <c r="C25" s="3">
        <v>66.56883306532723</v>
      </c>
      <c r="D25" s="3"/>
      <c r="E25" s="3"/>
      <c r="F25" s="3"/>
      <c r="G25" s="3"/>
      <c r="H25" s="3"/>
    </row>
    <row r="26" spans="1:1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3" t="s">
        <v>87</v>
      </c>
      <c r="B27" s="3" t="s">
        <v>85</v>
      </c>
      <c r="C27" s="3" t="s">
        <v>86</v>
      </c>
      <c r="D27" s="3"/>
      <c r="E27" s="4"/>
      <c r="F27" s="3"/>
      <c r="G27" s="4"/>
      <c r="H27" s="3"/>
      <c r="I27" s="4"/>
      <c r="J27" s="3"/>
      <c r="K27" s="3"/>
      <c r="L27" s="3"/>
    </row>
    <row r="28" spans="1:12" ht="15">
      <c r="A28" s="3">
        <v>5.8</v>
      </c>
      <c r="B28" s="3">
        <v>2.6</v>
      </c>
      <c r="C28" s="3">
        <v>5</v>
      </c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3" ht="15">
      <c r="A30" s="3" t="s">
        <v>86</v>
      </c>
      <c r="B30" s="4" t="s">
        <v>87</v>
      </c>
      <c r="C30" s="4" t="s">
        <v>85</v>
      </c>
    </row>
    <row r="31" spans="1:3" ht="15">
      <c r="A31" s="3">
        <v>9.7</v>
      </c>
      <c r="B31" s="3">
        <v>26.022029783859892</v>
      </c>
      <c r="C31" s="3">
        <v>55.732704212907166</v>
      </c>
    </row>
  </sheetData>
  <sheetProtection selectLockedCells="1" selectUnlockedCells="1"/>
  <printOptions/>
  <pageMargins left="0.7" right="0.7" top="0.3" bottom="0.3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vvotruba</cp:lastModifiedBy>
  <dcterms:modified xsi:type="dcterms:W3CDTF">2012-06-10T14:05:10Z</dcterms:modified>
  <cp:category/>
  <cp:version/>
  <cp:contentType/>
  <cp:contentStatus/>
</cp:coreProperties>
</file>